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Оксана\2020 рік\рішення 2020\№  від 04.02.2021\"/>
    </mc:Choice>
  </mc:AlternateContent>
  <bookViews>
    <workbookView xWindow="0" yWindow="0" windowWidth="22500" windowHeight="11355" tabRatio="892"/>
  </bookViews>
  <sheets>
    <sheet name="додаток 5." sheetId="67" r:id="rId1"/>
  </sheets>
  <externalReferences>
    <externalReference r:id="rId2"/>
    <externalReference r:id="rId3"/>
  </externalReferences>
  <definedNames>
    <definedName name="_xlnm.Print_Area" localSheetId="0">'додаток 5.'!$A$1:$Y$21</definedName>
  </definedNames>
  <calcPr calcId="162913"/>
</workbook>
</file>

<file path=xl/calcChain.xml><?xml version="1.0" encoding="utf-8"?>
<calcChain xmlns="http://schemas.openxmlformats.org/spreadsheetml/2006/main">
  <c r="L17" i="67" l="1"/>
  <c r="T15" i="67" l="1"/>
  <c r="K17" i="67"/>
  <c r="S15" i="67" l="1"/>
  <c r="D19" i="67"/>
  <c r="E19" i="67"/>
  <c r="F19" i="67"/>
  <c r="G19" i="67"/>
  <c r="H19" i="67"/>
  <c r="I19" i="67"/>
  <c r="J19" i="67"/>
  <c r="K19" i="67"/>
  <c r="L19" i="67"/>
  <c r="M19" i="67"/>
  <c r="N19" i="67"/>
  <c r="C19" i="67"/>
  <c r="P17" i="67"/>
  <c r="P18" i="67"/>
  <c r="P19" i="67" l="1"/>
  <c r="H17" i="67"/>
  <c r="E18" i="67"/>
  <c r="D17" i="67" l="1"/>
  <c r="V17" i="67" l="1"/>
  <c r="Y15" i="67" l="1"/>
  <c r="Y16" i="67" l="1"/>
  <c r="Y17" i="67"/>
  <c r="Y18" i="67"/>
  <c r="U19" i="67"/>
  <c r="V19" i="67"/>
  <c r="W19" i="67" l="1"/>
  <c r="U15" i="67"/>
  <c r="S19" i="67"/>
  <c r="Y19" i="67" s="1"/>
  <c r="Q19" i="67"/>
  <c r="R19" i="67"/>
  <c r="T19" i="67"/>
  <c r="O19" i="67"/>
  <c r="P16" i="67"/>
  <c r="P15" i="67"/>
  <c r="C20" i="67"/>
  <c r="O20" i="67"/>
</calcChain>
</file>

<file path=xl/sharedStrings.xml><?xml version="1.0" encoding="utf-8"?>
<sst xmlns="http://schemas.openxmlformats.org/spreadsheetml/2006/main" count="53" uniqueCount="46">
  <si>
    <t>усього</t>
  </si>
  <si>
    <t>(грн)</t>
  </si>
  <si>
    <t xml:space="preserve">код </t>
  </si>
  <si>
    <t>Найменування бюджету - одержувача/надавача міжбюджетного трансферту</t>
  </si>
  <si>
    <t>УСЬОГО</t>
  </si>
  <si>
    <t>Трансферти з інших місцевих бюджетів</t>
  </si>
  <si>
    <t>субвенції</t>
  </si>
  <si>
    <t>найменування трансферту</t>
  </si>
  <si>
    <t>Трансферти іншим бюджетам</t>
  </si>
  <si>
    <t xml:space="preserve"> здійснення переданих видатків у сфері охорони здоров’я за рахунок коштів медичної субвенції</t>
  </si>
  <si>
    <t>утримання об'єктів спільного користування чи ліквідацію негативних наслідків діяльності об'єктів спільного користування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</si>
  <si>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</si>
  <si>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освітня субвенція</t>
  </si>
  <si>
    <t>медична субвенція</t>
  </si>
  <si>
    <t>загального фонду на:</t>
  </si>
  <si>
    <t>спеціального фонду на:</t>
  </si>
  <si>
    <t>дотація на:</t>
  </si>
  <si>
    <t>інші субвенції з місцевого бюджету</t>
  </si>
  <si>
    <t>Обласний бюджет</t>
  </si>
  <si>
    <t>реверсна дотація</t>
  </si>
  <si>
    <t>Державний бюджет</t>
  </si>
  <si>
    <t>Районний бюджет Броварського району</t>
  </si>
  <si>
    <t>Х</t>
  </si>
  <si>
    <t>м.Бровари</t>
  </si>
  <si>
    <t>Додаток  5</t>
  </si>
  <si>
    <t>до рішення Великодимерської селищної ради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</si>
  <si>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</si>
  <si>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бюджет Великодимерської селищної ради на 2020 рік"</t>
  </si>
  <si>
    <t>Міжбюджетні  трансферти  на 2020 рік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</si>
  <si>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</si>
  <si>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(код бюджету)</t>
  </si>
  <si>
    <t>змін до рішення сесії Великодимерської сели-</t>
  </si>
  <si>
    <t>щної ради  від 19.12.2019р №665 XХХ-VII "Про селищний</t>
  </si>
  <si>
    <t>Субвенція з місцевого бюджету на співфінансування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</si>
  <si>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</si>
  <si>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</si>
  <si>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</si>
  <si>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</si>
  <si>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</si>
  <si>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</si>
  <si>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</si>
  <si>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Анатолій</t>
  </si>
  <si>
    <t>БОЧКАРЬОВ</t>
  </si>
  <si>
    <t xml:space="preserve">Селищний </t>
  </si>
  <si>
    <t>голова</t>
  </si>
  <si>
    <t>№   -VIIІ від 04.02.2021р."Про внесення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</si>
</sst>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р_._-;\-* #,##0.00\ _р_._-;_-* &quot;-&quot;??\ _р_._-;_-@_-"/>
    <numFmt numFmtId="165" formatCode="0.0"/>
    <numFmt numFmtId="166" formatCode="0.00000"/>
    <numFmt numFmtId="167" formatCode="#,##0.0000"/>
    <numFmt numFmtId="168" formatCode="#,##0.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12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4"/>
      <name val="Arial Cyr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Border="1"/>
    <xf numFmtId="0" fontId="14" fillId="0" borderId="0" xfId="0" applyFont="1"/>
    <xf numFmtId="0" fontId="8" fillId="0" borderId="0" xfId="0" applyFont="1" applyBorder="1"/>
    <xf numFmtId="0" fontId="13" fillId="0" borderId="0" xfId="0" applyFont="1"/>
    <xf numFmtId="167" fontId="16" fillId="2" borderId="0" xfId="0" applyNumberFormat="1" applyFont="1" applyFill="1"/>
    <xf numFmtId="4" fontId="14" fillId="2" borderId="0" xfId="0" applyNumberFormat="1" applyFont="1" applyFill="1"/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165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11" fillId="0" borderId="1" xfId="0" applyFont="1" applyBorder="1"/>
    <xf numFmtId="0" fontId="12" fillId="0" borderId="3" xfId="0" applyFont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/>
    <xf numFmtId="0" fontId="17" fillId="0" borderId="0" xfId="0" applyFont="1" applyBorder="1"/>
    <xf numFmtId="49" fontId="12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/>
    <xf numFmtId="168" fontId="8" fillId="0" borderId="1" xfId="0" applyNumberFormat="1" applyFont="1" applyBorder="1"/>
    <xf numFmtId="168" fontId="3" fillId="0" borderId="1" xfId="0" applyNumberFormat="1" applyFont="1" applyBorder="1"/>
    <xf numFmtId="4" fontId="3" fillId="0" borderId="1" xfId="0" applyNumberFormat="1" applyFont="1" applyBorder="1"/>
    <xf numFmtId="0" fontId="20" fillId="0" borderId="1" xfId="0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/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0" fillId="0" borderId="0" xfId="0" applyNumberFormat="1"/>
    <xf numFmtId="4" fontId="11" fillId="0" borderId="1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/>
    <xf numFmtId="168" fontId="8" fillId="0" borderId="8" xfId="0" applyNumberFormat="1" applyFont="1" applyFill="1" applyBorder="1" applyAlignment="1">
      <alignment horizontal="center"/>
    </xf>
    <xf numFmtId="168" fontId="0" fillId="0" borderId="0" xfId="0" applyNumberFormat="1" applyFill="1"/>
    <xf numFmtId="168" fontId="3" fillId="0" borderId="1" xfId="0" applyNumberFormat="1" applyFont="1" applyFill="1" applyBorder="1"/>
    <xf numFmtId="168" fontId="8" fillId="0" borderId="1" xfId="0" applyNumberFormat="1" applyFont="1" applyBorder="1" applyAlignment="1">
      <alignment horizontal="center"/>
    </xf>
    <xf numFmtId="168" fontId="11" fillId="0" borderId="1" xfId="0" applyNumberFormat="1" applyFont="1" applyBorder="1"/>
    <xf numFmtId="168" fontId="0" fillId="0" borderId="0" xfId="0" applyNumberFormat="1"/>
    <xf numFmtId="168" fontId="2" fillId="0" borderId="1" xfId="0" applyNumberFormat="1" applyFont="1" applyBorder="1"/>
    <xf numFmtId="168" fontId="1" fillId="0" borderId="1" xfId="0" applyNumberFormat="1" applyFont="1" applyFill="1" applyBorder="1"/>
    <xf numFmtId="168" fontId="15" fillId="0" borderId="1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166" fontId="21" fillId="0" borderId="0" xfId="0" applyNumberFormat="1" applyFont="1" applyFill="1"/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30;&#1064;&#1045;&#1053;&#1053;&#1071;\&#1056;&#1110;&#1096;&#1077;&#1085;&#1085;&#1103;%202018%20&#1088;&#1086;&#1082;&#1091;\&#1074;&#1085;&#1077;&#1089;&#1077;&#1085;&#1085;&#1103;%20&#1079;&#1084;&#1110;&#1085;%20&#1076;&#1086;%20&#1073;&#1102;&#1076;&#1078;&#1077;&#1090;&#1091;\8.%2016.08.2018%20&#8470;%201045-44-07\&#1076;&#1086;&#1076;&#1072;&#1090;&#1082;&#1080;%2016.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30;&#1064;&#1045;&#1053;&#1053;&#1071;\&#1056;&#1110;&#1096;&#1077;&#1085;&#1085;&#1103;%202018%20&#1088;&#1086;&#1082;&#1091;\&#1074;&#1085;&#1077;&#1089;&#1077;&#1085;&#1085;&#1103;%20&#1079;&#1084;&#1110;&#1085;%20&#1076;&#1086;%20&#1073;&#1102;&#1076;&#1078;&#1077;&#1090;&#1091;\10.%2016.10.2018%20&#8470;%201095-46-07\&#1076;&#1086;&#1076;&#1072;&#1090;&#1082;&#1080;%20&#1087;&#1086;&#1079;&#1072;&#1095;&#1077;&#1088;&#1075;&#1086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"/>
      <sheetName val="додаток 2"/>
      <sheetName val="Додаток 3"/>
      <sheetName val="додаток 4."/>
      <sheetName val="додаток 5."/>
      <sheetName val="Додаток 6 "/>
      <sheetName val="додаток 7 програми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6">
          <cell r="C16">
            <v>20324.5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"/>
      <sheetName val="додаток 2"/>
      <sheetName val="Додаток 3"/>
      <sheetName val="додаток 4."/>
      <sheetName val="додаток 5."/>
      <sheetName val="Додаток 6 "/>
      <sheetName val="додаток 7 програми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3">
          <cell r="G13">
            <v>48044.3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C1" zoomScale="78" zoomScaleNormal="78" workbookViewId="0">
      <selection activeCell="L18" sqref="L18"/>
    </sheetView>
  </sheetViews>
  <sheetFormatPr defaultRowHeight="12.75" x14ac:dyDescent="0.2"/>
  <cols>
    <col min="1" max="1" width="7.42578125" customWidth="1"/>
    <col min="2" max="2" width="18.42578125" customWidth="1"/>
    <col min="3" max="3" width="12.7109375" customWidth="1"/>
    <col min="4" max="4" width="11.7109375" customWidth="1"/>
    <col min="5" max="5" width="13.28515625" customWidth="1"/>
    <col min="6" max="6" width="11.7109375" customWidth="1"/>
    <col min="7" max="7" width="10.5703125" customWidth="1"/>
    <col min="8" max="8" width="10" customWidth="1"/>
    <col min="9" max="9" width="11.7109375" customWidth="1"/>
    <col min="10" max="10" width="9.85546875" customWidth="1"/>
    <col min="11" max="11" width="11.28515625" customWidth="1"/>
    <col min="12" max="12" width="13.5703125" customWidth="1"/>
    <col min="13" max="13" width="10.7109375" customWidth="1"/>
    <col min="14" max="14" width="14.28515625" customWidth="1"/>
    <col min="15" max="15" width="5.28515625" customWidth="1"/>
    <col min="16" max="16" width="14.140625" customWidth="1"/>
    <col min="17" max="17" width="12.7109375" customWidth="1"/>
    <col min="18" max="19" width="11" customWidth="1"/>
    <col min="20" max="20" width="11.140625" customWidth="1"/>
    <col min="21" max="21" width="2.28515625" customWidth="1"/>
    <col min="22" max="22" width="11.28515625" customWidth="1"/>
    <col min="23" max="23" width="12.85546875" customWidth="1"/>
    <col min="24" max="24" width="4.28515625" customWidth="1"/>
    <col min="25" max="25" width="14.42578125" customWidth="1"/>
    <col min="26" max="26" width="13.7109375" customWidth="1"/>
  </cols>
  <sheetData>
    <row r="1" spans="1:25" ht="15.75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T1" s="1" t="s">
        <v>24</v>
      </c>
    </row>
    <row r="2" spans="1:25" ht="15.75" x14ac:dyDescent="0.25">
      <c r="B2" s="47">
        <v>10504000000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T2" t="s">
        <v>25</v>
      </c>
      <c r="W2" s="27"/>
      <c r="X2" s="27"/>
      <c r="Y2" s="27"/>
    </row>
    <row r="3" spans="1:25" ht="15.75" x14ac:dyDescent="0.25">
      <c r="B3" s="47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  <c r="T3" t="s">
        <v>45</v>
      </c>
      <c r="W3" s="27"/>
      <c r="X3" s="27"/>
      <c r="Y3" s="27"/>
    </row>
    <row r="4" spans="1:25" ht="15.75" x14ac:dyDescent="0.25">
      <c r="B4" s="4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T4" t="s">
        <v>31</v>
      </c>
      <c r="W4" s="27"/>
      <c r="X4" s="27"/>
      <c r="Y4" s="27"/>
    </row>
    <row r="5" spans="1:25" ht="15.75" x14ac:dyDescent="0.25">
      <c r="B5" s="4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T5" t="s">
        <v>32</v>
      </c>
      <c r="W5" s="27"/>
      <c r="X5" s="27"/>
      <c r="Y5" s="27"/>
    </row>
    <row r="6" spans="1:25" ht="15.75" x14ac:dyDescent="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7"/>
      <c r="T6" t="s">
        <v>27</v>
      </c>
      <c r="W6" s="27"/>
      <c r="X6" s="27"/>
      <c r="Y6" s="27"/>
    </row>
    <row r="7" spans="1:25" ht="15.75" x14ac:dyDescent="0.2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T7" s="28"/>
      <c r="U7" s="8"/>
      <c r="V7" s="8"/>
      <c r="W7" s="8"/>
      <c r="X7" s="8"/>
    </row>
    <row r="8" spans="1:25" ht="18.75" x14ac:dyDescent="0.3">
      <c r="A8" s="82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Y8" s="2" t="s">
        <v>1</v>
      </c>
    </row>
    <row r="9" spans="1:25" ht="20.25" customHeight="1" x14ac:dyDescent="0.2">
      <c r="A9" s="88" t="s">
        <v>2</v>
      </c>
      <c r="B9" s="83" t="s">
        <v>3</v>
      </c>
      <c r="C9" s="93" t="s">
        <v>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70" t="s">
        <v>8</v>
      </c>
      <c r="R9" s="72"/>
      <c r="S9" s="72"/>
      <c r="T9" s="72"/>
      <c r="U9" s="72"/>
      <c r="V9" s="72"/>
      <c r="W9" s="72"/>
      <c r="X9" s="72"/>
      <c r="Y9" s="72"/>
    </row>
    <row r="10" spans="1:25" ht="16.5" customHeight="1" x14ac:dyDescent="0.2">
      <c r="A10" s="89"/>
      <c r="B10" s="92"/>
      <c r="C10" s="86" t="s">
        <v>16</v>
      </c>
      <c r="D10" s="96" t="s">
        <v>6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83" t="s">
        <v>0</v>
      </c>
      <c r="Q10" s="76" t="s">
        <v>16</v>
      </c>
      <c r="R10" s="73" t="s">
        <v>6</v>
      </c>
      <c r="S10" s="74"/>
      <c r="T10" s="74"/>
      <c r="U10" s="74"/>
      <c r="V10" s="74"/>
      <c r="W10" s="75"/>
      <c r="X10" s="50"/>
      <c r="Y10" s="70" t="s">
        <v>0</v>
      </c>
    </row>
    <row r="11" spans="1:25" ht="36.75" customHeight="1" x14ac:dyDescent="0.3">
      <c r="A11" s="90"/>
      <c r="B11" s="84"/>
      <c r="C11" s="87"/>
      <c r="D11" s="81" t="s">
        <v>14</v>
      </c>
      <c r="E11" s="81"/>
      <c r="F11" s="81"/>
      <c r="G11" s="81"/>
      <c r="H11" s="81"/>
      <c r="I11" s="81"/>
      <c r="J11" s="81"/>
      <c r="K11" s="81"/>
      <c r="L11" s="81"/>
      <c r="M11" s="52"/>
      <c r="N11" s="52"/>
      <c r="O11" s="34" t="s">
        <v>15</v>
      </c>
      <c r="P11" s="84"/>
      <c r="Q11" s="76"/>
      <c r="R11" s="78" t="s">
        <v>14</v>
      </c>
      <c r="S11" s="79"/>
      <c r="T11" s="79"/>
      <c r="U11" s="80"/>
      <c r="V11" s="78" t="s">
        <v>15</v>
      </c>
      <c r="W11" s="79"/>
      <c r="X11" s="80"/>
      <c r="Y11" s="71"/>
    </row>
    <row r="12" spans="1:25" ht="18.75" customHeight="1" x14ac:dyDescent="0.2">
      <c r="A12" s="90"/>
      <c r="B12" s="84"/>
      <c r="C12" s="97" t="s">
        <v>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84"/>
      <c r="Q12" s="70" t="s">
        <v>7</v>
      </c>
      <c r="R12" s="77"/>
      <c r="S12" s="77"/>
      <c r="T12" s="77"/>
      <c r="U12" s="77"/>
      <c r="V12" s="26"/>
      <c r="W12" s="26"/>
      <c r="X12" s="51"/>
      <c r="Y12" s="71"/>
    </row>
    <row r="13" spans="1:25" ht="265.5" customHeight="1" x14ac:dyDescent="0.2">
      <c r="A13" s="91"/>
      <c r="B13" s="85"/>
      <c r="C13" s="35" t="s">
        <v>29</v>
      </c>
      <c r="D13" s="36" t="s">
        <v>11</v>
      </c>
      <c r="E13" s="36" t="s">
        <v>12</v>
      </c>
      <c r="F13" s="36" t="s">
        <v>13</v>
      </c>
      <c r="G13" s="36" t="s">
        <v>26</v>
      </c>
      <c r="H13" s="36" t="s">
        <v>34</v>
      </c>
      <c r="I13" s="36" t="s">
        <v>35</v>
      </c>
      <c r="J13" s="36" t="s">
        <v>36</v>
      </c>
      <c r="K13" s="36" t="s">
        <v>37</v>
      </c>
      <c r="L13" s="37" t="s">
        <v>38</v>
      </c>
      <c r="M13" s="37" t="s">
        <v>39</v>
      </c>
      <c r="N13" s="37" t="s">
        <v>40</v>
      </c>
      <c r="O13" s="38"/>
      <c r="P13" s="85"/>
      <c r="Q13" s="16" t="s">
        <v>19</v>
      </c>
      <c r="R13" s="17" t="s">
        <v>9</v>
      </c>
      <c r="S13" s="24" t="s">
        <v>17</v>
      </c>
      <c r="T13" s="24" t="s">
        <v>10</v>
      </c>
      <c r="U13" s="29"/>
      <c r="V13" s="24" t="s">
        <v>33</v>
      </c>
      <c r="W13" s="24" t="s">
        <v>10</v>
      </c>
      <c r="X13" s="24"/>
      <c r="Y13" s="71"/>
    </row>
    <row r="14" spans="1:25" ht="15.75" customHeight="1" x14ac:dyDescent="0.25">
      <c r="A14" s="13">
        <v>1</v>
      </c>
      <c r="B14" s="39">
        <v>2</v>
      </c>
      <c r="C14" s="40">
        <v>3</v>
      </c>
      <c r="D14" s="41">
        <v>4</v>
      </c>
      <c r="E14" s="41">
        <v>5</v>
      </c>
      <c r="F14" s="41">
        <v>6</v>
      </c>
      <c r="G14" s="41">
        <v>9</v>
      </c>
      <c r="H14" s="41"/>
      <c r="I14" s="41"/>
      <c r="J14" s="41"/>
      <c r="K14" s="41"/>
      <c r="L14" s="42"/>
      <c r="M14" s="42"/>
      <c r="N14" s="42"/>
      <c r="O14" s="41">
        <v>13</v>
      </c>
      <c r="P14" s="41">
        <v>14</v>
      </c>
      <c r="Q14" s="11">
        <v>15</v>
      </c>
      <c r="R14" s="12">
        <v>16</v>
      </c>
      <c r="S14" s="12">
        <v>17</v>
      </c>
      <c r="T14" s="12">
        <v>18</v>
      </c>
      <c r="U14" s="12">
        <v>19</v>
      </c>
      <c r="V14" s="12"/>
      <c r="W14" s="12"/>
      <c r="X14" s="12"/>
      <c r="Y14" s="12">
        <v>22</v>
      </c>
    </row>
    <row r="15" spans="1:25" ht="39" x14ac:dyDescent="0.25">
      <c r="A15" s="18">
        <v>6</v>
      </c>
      <c r="B15" s="43" t="s">
        <v>21</v>
      </c>
      <c r="C15" s="44"/>
      <c r="D15" s="45"/>
      <c r="E15" s="45"/>
      <c r="F15" s="45"/>
      <c r="G15" s="45"/>
      <c r="H15" s="45"/>
      <c r="I15" s="45"/>
      <c r="J15" s="45"/>
      <c r="K15" s="45"/>
      <c r="L15" s="38"/>
      <c r="M15" s="38"/>
      <c r="N15" s="38"/>
      <c r="O15" s="45"/>
      <c r="P15" s="46">
        <f>SUM(C15:O15)</f>
        <v>0</v>
      </c>
      <c r="Q15" s="23"/>
      <c r="R15" s="14">
        <v>3339300</v>
      </c>
      <c r="S15" s="14">
        <f>6211900+500000+400000+80000+200000+300000</f>
        <v>7691900</v>
      </c>
      <c r="T15" s="15">
        <f>3500000+200000+315800+400000</f>
        <v>4415800</v>
      </c>
      <c r="U15" s="30">
        <f>118000-118000</f>
        <v>0</v>
      </c>
      <c r="W15" s="49">
        <v>425000</v>
      </c>
      <c r="X15" s="49"/>
      <c r="Y15" s="33">
        <f>SUM(R15+S15+T15)+W15</f>
        <v>15872000</v>
      </c>
    </row>
    <row r="16" spans="1:25" ht="15.75" x14ac:dyDescent="0.25">
      <c r="A16" s="18">
        <v>29</v>
      </c>
      <c r="B16" s="43" t="s">
        <v>23</v>
      </c>
      <c r="C16" s="44"/>
      <c r="D16" s="45"/>
      <c r="E16" s="45"/>
      <c r="F16" s="45"/>
      <c r="G16" s="45"/>
      <c r="H16" s="45"/>
      <c r="I16" s="45"/>
      <c r="J16" s="45"/>
      <c r="K16" s="45"/>
      <c r="L16" s="38"/>
      <c r="M16" s="38"/>
      <c r="N16" s="38"/>
      <c r="O16" s="45"/>
      <c r="P16" s="46">
        <f>SUM(C16:O16)</f>
        <v>0</v>
      </c>
      <c r="Q16" s="23"/>
      <c r="R16" s="23"/>
      <c r="S16" s="15">
        <v>240000</v>
      </c>
      <c r="T16" s="23"/>
      <c r="U16" s="23"/>
      <c r="V16" s="23"/>
      <c r="W16" s="23"/>
      <c r="X16" s="23"/>
      <c r="Y16" s="33">
        <f>SUM(Q16:T16)+V16</f>
        <v>240000</v>
      </c>
    </row>
    <row r="17" spans="1:26" s="62" customFormat="1" ht="15.75" x14ac:dyDescent="0.25">
      <c r="A17" s="53">
        <v>38</v>
      </c>
      <c r="B17" s="54" t="s">
        <v>18</v>
      </c>
      <c r="C17" s="55">
        <v>3608500</v>
      </c>
      <c r="D17" s="55">
        <f>199365+108649</f>
        <v>308014</v>
      </c>
      <c r="E17" s="56"/>
      <c r="F17" s="56"/>
      <c r="G17" s="55">
        <v>81000</v>
      </c>
      <c r="H17" s="55">
        <f>253100+86800</f>
        <v>339900</v>
      </c>
      <c r="I17" s="55">
        <v>394000</v>
      </c>
      <c r="J17" s="55">
        <v>15800</v>
      </c>
      <c r="K17" s="55">
        <f>537543+349548</f>
        <v>887091</v>
      </c>
      <c r="L17" s="56">
        <f>3796615-680163</f>
        <v>3116452</v>
      </c>
      <c r="M17" s="57">
        <v>401233</v>
      </c>
      <c r="N17" s="56">
        <v>1188879</v>
      </c>
      <c r="O17" s="58"/>
      <c r="P17" s="59">
        <f>SUM(C17:O17)</f>
        <v>10340869</v>
      </c>
      <c r="Q17" s="60"/>
      <c r="R17" s="61"/>
      <c r="S17" s="61"/>
      <c r="T17" s="61"/>
      <c r="U17" s="61"/>
      <c r="V17" s="31">
        <f>839831+39584</f>
        <v>879415</v>
      </c>
      <c r="W17" s="60"/>
      <c r="X17" s="60"/>
      <c r="Y17" s="32">
        <f t="shared" ref="Y17:Y18" si="0">SUM(Q17:T17)+V17</f>
        <v>879415</v>
      </c>
    </row>
    <row r="18" spans="1:26" s="62" customFormat="1" ht="15.75" x14ac:dyDescent="0.25">
      <c r="A18" s="63"/>
      <c r="B18" s="64" t="s">
        <v>20</v>
      </c>
      <c r="C18" s="55"/>
      <c r="D18" s="55"/>
      <c r="E18" s="55">
        <f>45984900+2739400+946600</f>
        <v>49670900</v>
      </c>
      <c r="F18" s="55">
        <v>3339300</v>
      </c>
      <c r="G18" s="55"/>
      <c r="H18" s="55"/>
      <c r="I18" s="55"/>
      <c r="J18" s="55"/>
      <c r="K18" s="55"/>
      <c r="L18" s="56"/>
      <c r="M18" s="56"/>
      <c r="N18" s="56"/>
      <c r="O18" s="65"/>
      <c r="P18" s="59">
        <f>SUM(C18:O18)</f>
        <v>53010200</v>
      </c>
      <c r="Q18" s="31">
        <v>9248000</v>
      </c>
      <c r="R18" s="61"/>
      <c r="S18" s="61"/>
      <c r="T18" s="61"/>
      <c r="U18" s="61"/>
      <c r="V18" s="61"/>
      <c r="W18" s="61"/>
      <c r="X18" s="61"/>
      <c r="Y18" s="32">
        <f t="shared" si="0"/>
        <v>9248000</v>
      </c>
    </row>
    <row r="19" spans="1:26" ht="15.75" x14ac:dyDescent="0.25">
      <c r="A19" s="20" t="s">
        <v>22</v>
      </c>
      <c r="B19" s="19" t="s">
        <v>4</v>
      </c>
      <c r="C19" s="25">
        <f>SUM(C15:C18)</f>
        <v>3608500</v>
      </c>
      <c r="D19" s="25">
        <f t="shared" ref="D19:N19" si="1">SUM(D15:D18)</f>
        <v>308014</v>
      </c>
      <c r="E19" s="25">
        <f t="shared" si="1"/>
        <v>49670900</v>
      </c>
      <c r="F19" s="25">
        <f t="shared" si="1"/>
        <v>3339300</v>
      </c>
      <c r="G19" s="25">
        <f t="shared" si="1"/>
        <v>81000</v>
      </c>
      <c r="H19" s="25">
        <f t="shared" si="1"/>
        <v>339900</v>
      </c>
      <c r="I19" s="25">
        <f t="shared" si="1"/>
        <v>394000</v>
      </c>
      <c r="J19" s="25">
        <f t="shared" si="1"/>
        <v>15800</v>
      </c>
      <c r="K19" s="25">
        <f t="shared" si="1"/>
        <v>887091</v>
      </c>
      <c r="L19" s="25">
        <f t="shared" si="1"/>
        <v>3116452</v>
      </c>
      <c r="M19" s="25">
        <f t="shared" si="1"/>
        <v>401233</v>
      </c>
      <c r="N19" s="25">
        <f t="shared" si="1"/>
        <v>1188879</v>
      </c>
      <c r="O19" s="21">
        <f t="shared" ref="O19" si="2">SUM(O15:O18)</f>
        <v>0</v>
      </c>
      <c r="P19" s="32">
        <f>SUM(C19:O19)</f>
        <v>63351069</v>
      </c>
      <c r="Q19" s="22">
        <f t="shared" ref="Q19:W19" si="3">Q15+Q16+Q17+Q18</f>
        <v>9248000</v>
      </c>
      <c r="R19" s="22">
        <f t="shared" si="3"/>
        <v>3339300</v>
      </c>
      <c r="S19" s="22">
        <f t="shared" si="3"/>
        <v>7931900</v>
      </c>
      <c r="T19" s="22">
        <f t="shared" si="3"/>
        <v>4415800</v>
      </c>
      <c r="U19" s="22">
        <f>U15+U16+U17+U18</f>
        <v>0</v>
      </c>
      <c r="V19" s="32">
        <f>V17+V16+V18</f>
        <v>879415</v>
      </c>
      <c r="W19" s="32">
        <f t="shared" si="3"/>
        <v>425000</v>
      </c>
      <c r="X19" s="32"/>
      <c r="Y19" s="33">
        <f>SUM(Q19:T19)+V19+U19+W19</f>
        <v>26239415</v>
      </c>
      <c r="Z19" s="48"/>
    </row>
    <row r="20" spans="1:26" ht="18.75" customHeight="1" x14ac:dyDescent="0.2">
      <c r="A20" s="6"/>
      <c r="B20" s="6"/>
      <c r="C20" s="10">
        <f>C18-'[1]додаток 5.'!$C$16</f>
        <v>-20324.5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>O15-'[2]додаток 5.'!$G$13</f>
        <v>-48044.3</v>
      </c>
      <c r="P20" s="10"/>
      <c r="Q20" s="9"/>
      <c r="R20" s="8"/>
      <c r="S20" s="8"/>
    </row>
    <row r="21" spans="1:26" s="67" customFormat="1" ht="15.75" x14ac:dyDescent="0.25">
      <c r="B21" s="66"/>
      <c r="C21" s="66"/>
      <c r="D21" s="66"/>
      <c r="E21" s="66"/>
      <c r="F21" s="66"/>
      <c r="G21" s="66"/>
      <c r="H21" s="66"/>
      <c r="I21" s="66" t="s">
        <v>43</v>
      </c>
      <c r="J21" s="69" t="s">
        <v>44</v>
      </c>
      <c r="K21" s="66"/>
      <c r="L21" s="66"/>
      <c r="M21" s="66"/>
      <c r="N21" s="66"/>
      <c r="O21" s="68"/>
      <c r="P21" s="67" t="s">
        <v>41</v>
      </c>
      <c r="Q21" s="66" t="s">
        <v>42</v>
      </c>
      <c r="R21" s="66"/>
      <c r="S21" s="66"/>
    </row>
  </sheetData>
  <mergeCells count="16">
    <mergeCell ref="D11:L11"/>
    <mergeCell ref="A8:T8"/>
    <mergeCell ref="P10:P13"/>
    <mergeCell ref="C10:C11"/>
    <mergeCell ref="A9:A13"/>
    <mergeCell ref="B9:B13"/>
    <mergeCell ref="C9:P9"/>
    <mergeCell ref="D10:O10"/>
    <mergeCell ref="C12:O12"/>
    <mergeCell ref="R11:U11"/>
    <mergeCell ref="Y10:Y13"/>
    <mergeCell ref="Q9:Y9"/>
    <mergeCell ref="R10:W10"/>
    <mergeCell ref="Q10:Q11"/>
    <mergeCell ref="Q12:U12"/>
    <mergeCell ref="V11:X11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5.</vt:lpstr>
      <vt:lpstr>'додаток 5.'!Область_печати</vt:lpstr>
    </vt:vector>
  </TitlesOfParts>
  <Company>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Оксана Василівна Косенко</cp:lastModifiedBy>
  <cp:lastPrinted>2021-01-21T09:38:48Z</cp:lastPrinted>
  <dcterms:created xsi:type="dcterms:W3CDTF">2002-01-18T05:04:27Z</dcterms:created>
  <dcterms:modified xsi:type="dcterms:W3CDTF">2021-01-21T09:38:54Z</dcterms:modified>
</cp:coreProperties>
</file>